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EFBEF301-13E6-460A-B2C5-1AB842F02D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H7" i="1" l="1"/>
  <c r="H12" i="1" s="1"/>
  <c r="B17" i="1"/>
  <c r="B18" i="1" s="1"/>
  <c r="B19" i="1"/>
  <c r="B20" i="1" l="1"/>
  <c r="H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Primer je obrazovni profil koji u prvom razredu na učenju kroz rad provodi jedan dan nedeljno</t>
        </r>
      </text>
    </comment>
    <comment ref="B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Voditi računa o promeni ove osnovice, koja se uglavnom menja početkokm godine</t>
        </r>
      </text>
    </comment>
    <comment ref="B5" authorId="0" shapeId="0" xr:uid="{52170D7A-3A34-4151-94C3-4072FC9DA131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Menjati ovaj fond sati u skladu sa tačnim brojem radnih sati za mesec za koji se računa osnovica. Važno je promeniti zbog formule za izračunavanje doprinosa!</t>
        </r>
      </text>
    </comment>
    <comment ref="G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Primer je urađen na 70% minimalne cene rada po satu</t>
        </r>
      </text>
    </comment>
    <comment ref="H8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Ovo je trošak koji verovatno samo jednom ulazi u obračun, u smislu da se učeniku na početku školske godine obezbeđuje neophodna oprema</t>
        </r>
      </text>
    </comment>
    <comment ref="H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Samo ukoliko su priložene autobuske karte ili ukoliko prevoz nije već organizovan na neki drugi način.</t>
        </r>
      </text>
    </comment>
    <comment ref="B10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Ukoliko data šifra ne prolazi, koristiti šifru 999 (Prihodi van radnog odnosa na koje se obaveze obračunavaju po posebnim pravilima).</t>
        </r>
      </text>
    </comment>
    <comment ref="H10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Isplaćuje se u skladu sa aktom poslodavca. Može biti organizovano i na drugačiji način, na primer kroz kantinu</t>
        </r>
      </text>
    </comment>
    <comment ref="H11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Ugovara se kod privatne osiguravajuće kuće, ukoliko osiguranje nije već na neki drugi način obezbeđeno.</t>
        </r>
      </text>
    </comment>
    <comment ref="B12" authorId="0" shapeId="0" xr:uid="{00000000-0006-0000-0000-000009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Na osnovu Zakona o dualnom obrazovanju, učenik na učenju kroz rad može provesti najduže 8 sati dnevno, odnosno 24 sata nedeljno, a izuzetno može i do 30 sati nedeljno ako se nastava realizuje u bloku.</t>
        </r>
      </text>
    </comment>
    <comment ref="B13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Ovaj broj predstavlja broj radnih sati u toku jednog meseca</t>
        </r>
      </text>
    </comment>
  </commentList>
</comments>
</file>

<file path=xl/sharedStrings.xml><?xml version="1.0" encoding="utf-8"?>
<sst xmlns="http://schemas.openxmlformats.org/spreadsheetml/2006/main" count="29" uniqueCount="29">
  <si>
    <t>Kada je period za koji se obračunava doprinos kraći od mesec dana, a ispunjeni su uslovi za primenu najniže mesečne osnovice doprinosa, obračun doprinosa vrši se na srazmeran iznos najniže mesečne osnovice doprinosa, koji se utvrđuje srazmerno sa brojem sati u odnosu na ukupan fond sati.</t>
  </si>
  <si>
    <t>1.4. Datum plaćanja</t>
  </si>
  <si>
    <t>1.2. Obračunski period</t>
  </si>
  <si>
    <t>1.1. Vrsta prijave</t>
  </si>
  <si>
    <t>3.6. Šifra vrste prihoda</t>
  </si>
  <si>
    <t>1 05 620 00 0</t>
  </si>
  <si>
    <t>3.9. Bruto prihod</t>
  </si>
  <si>
    <t>3.10 Osnovica poreza</t>
  </si>
  <si>
    <t>3.11. Porez</t>
  </si>
  <si>
    <t>3.12. Osnovica doprinosa</t>
  </si>
  <si>
    <t>3.13. Doprinosi za penzijsko i invalidsko osiguranje za slučaj invalidnosti i telesnog oštećenja po osnovu povrede na radu i profesionalne bolesti (4%)</t>
  </si>
  <si>
    <t>3.14 Doprinosi za zdravstveno osiguranje za slučaj povrede na radu i profesionalne bolesti (2%)</t>
  </si>
  <si>
    <t>3.7. Broj dana</t>
  </si>
  <si>
    <t>3.8. Broj sati</t>
  </si>
  <si>
    <t>3.8a Fond sati</t>
  </si>
  <si>
    <t>2. Sredstva i oprema za ličnu zaštitu na radu</t>
  </si>
  <si>
    <t>3. Naknada stvarnih troškova prevoza od škole do mesta izvođenja učenja kroz rad i nazad</t>
  </si>
  <si>
    <t>4. Naknada troškova ishrane u skladu sa optim aktom poslodavca</t>
  </si>
  <si>
    <t>5. Osiguranje za slučaj povrede tokom učenja kroz rad kod poslodavca</t>
  </si>
  <si>
    <t>Na osnovu članova 33. i 34. Zakona o dualnom obrazovanju, kompanija je dužna da učenika materijalno i finanasijski obezbedi, što podrazumeva stavke navedene u daljem tekstu</t>
  </si>
  <si>
    <t>Mesečna osnovica za plaćanje doprinosa</t>
  </si>
  <si>
    <t>UKUPNO:</t>
  </si>
  <si>
    <t>UKUPNO</t>
  </si>
  <si>
    <t>UKUPNI TROŠKOVI ZA JEDNOG UČENIKA NA DUALNOM OBRZOVANJU, NA MESEČNOM NIVOU:</t>
  </si>
  <si>
    <t xml:space="preserve">1. Naknada učeniku na učenju kroz rad </t>
  </si>
  <si>
    <t>Učenik je radio 32 sata u martu 2025. godine (4 dana)</t>
  </si>
  <si>
    <t>Ukupan mesečni fond sati za mart 2025. godine</t>
  </si>
  <si>
    <t>03.2025.</t>
  </si>
  <si>
    <t>02.04.2025.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</si>
</sst>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vertical="center" wrapText="1"/>
    </xf>
    <xf numFmtId="4" fontId="0" fillId="0" borderId="0" xfId="0" applyNumberFormat="1"/>
    <xf numFmtId="2" fontId="0" fillId="0" borderId="3" xfId="0" applyNumberFormat="1" applyBorder="1" applyAlignment="1">
      <alignment horizontal="right"/>
    </xf>
    <xf numFmtId="2" fontId="1" fillId="2" borderId="3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4" fontId="1" fillId="2" borderId="2" xfId="0" applyNumberFormat="1" applyFont="1" applyFill="1" applyBorder="1" applyAlignment="1">
      <alignment horizontal="right"/>
    </xf>
    <xf numFmtId="0" fontId="0" fillId="0" borderId="2" xfId="0" applyFill="1" applyBorder="1"/>
    <xf numFmtId="2" fontId="0" fillId="0" borderId="7" xfId="0" applyNumberFormat="1" applyBorder="1"/>
    <xf numFmtId="0" fontId="0" fillId="0" borderId="2" xfId="0" applyFill="1" applyBorder="1" applyAlignment="1">
      <alignment wrapText="1"/>
    </xf>
    <xf numFmtId="4" fontId="0" fillId="0" borderId="7" xfId="0" applyNumberFormat="1" applyBorder="1"/>
    <xf numFmtId="4" fontId="0" fillId="2" borderId="3" xfId="0" applyNumberFormat="1" applyFill="1" applyBorder="1" applyAlignment="1">
      <alignment horizontal="right"/>
    </xf>
    <xf numFmtId="4" fontId="0" fillId="2" borderId="4" xfId="0" applyNumberFormat="1" applyFill="1" applyBorder="1" applyAlignment="1">
      <alignment horizontal="right"/>
    </xf>
    <xf numFmtId="0" fontId="1" fillId="0" borderId="5" xfId="0" applyFont="1" applyFill="1" applyBorder="1" applyAlignment="1">
      <alignment vertical="top" wrapText="1"/>
    </xf>
    <xf numFmtId="2" fontId="1" fillId="0" borderId="6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workbookViewId="0">
      <selection activeCell="B12" sqref="B12"/>
    </sheetView>
  </sheetViews>
  <sheetFormatPr defaultRowHeight="15" x14ac:dyDescent="0.25"/>
  <cols>
    <col min="1" max="1" width="45.85546875" customWidth="1"/>
    <col min="2" max="2" width="11.7109375" bestFit="1" customWidth="1"/>
    <col min="7" max="7" width="35.7109375" bestFit="1" customWidth="1"/>
    <col min="8" max="8" width="10.140625" bestFit="1" customWidth="1"/>
  </cols>
  <sheetData>
    <row r="1" spans="1:8" ht="106.5" thickTop="1" thickBot="1" x14ac:dyDescent="0.3">
      <c r="A1" s="8" t="s">
        <v>0</v>
      </c>
      <c r="G1" s="9" t="s">
        <v>19</v>
      </c>
    </row>
    <row r="2" spans="1:8" ht="15.75" thickTop="1" x14ac:dyDescent="0.25"/>
    <row r="3" spans="1:8" x14ac:dyDescent="0.25">
      <c r="A3" t="s">
        <v>25</v>
      </c>
    </row>
    <row r="4" spans="1:8" x14ac:dyDescent="0.25">
      <c r="A4" t="s">
        <v>20</v>
      </c>
      <c r="B4" s="10">
        <v>45950</v>
      </c>
    </row>
    <row r="5" spans="1:8" x14ac:dyDescent="0.25">
      <c r="A5" t="s">
        <v>26</v>
      </c>
      <c r="B5" s="10">
        <v>168</v>
      </c>
    </row>
    <row r="6" spans="1:8" ht="15.75" thickBot="1" x14ac:dyDescent="0.3"/>
    <row r="7" spans="1:8" ht="15.75" thickTop="1" x14ac:dyDescent="0.25">
      <c r="A7" s="1" t="s">
        <v>3</v>
      </c>
      <c r="B7" s="1">
        <v>1</v>
      </c>
      <c r="G7" s="6" t="s">
        <v>24</v>
      </c>
      <c r="H7" s="14">
        <f>SUM(B13*215.6)</f>
        <v>6899.2</v>
      </c>
    </row>
    <row r="8" spans="1:8" ht="30" x14ac:dyDescent="0.25">
      <c r="A8" s="2" t="s">
        <v>2</v>
      </c>
      <c r="B8" s="3" t="s">
        <v>27</v>
      </c>
      <c r="G8" s="7" t="s">
        <v>15</v>
      </c>
      <c r="H8" s="19">
        <v>1000</v>
      </c>
    </row>
    <row r="9" spans="1:8" ht="45" x14ac:dyDescent="0.25">
      <c r="A9" s="2" t="s">
        <v>1</v>
      </c>
      <c r="B9" s="3" t="s">
        <v>28</v>
      </c>
      <c r="G9" s="7" t="s">
        <v>16</v>
      </c>
      <c r="H9" s="19">
        <v>1000</v>
      </c>
    </row>
    <row r="10" spans="1:8" ht="30" x14ac:dyDescent="0.25">
      <c r="A10" s="2" t="s">
        <v>4</v>
      </c>
      <c r="B10" s="3" t="s">
        <v>5</v>
      </c>
      <c r="G10" s="7" t="s">
        <v>17</v>
      </c>
      <c r="H10" s="19">
        <v>1000</v>
      </c>
    </row>
    <row r="11" spans="1:8" ht="30.75" thickBot="1" x14ac:dyDescent="0.3">
      <c r="A11" s="2" t="s">
        <v>12</v>
      </c>
      <c r="B11" s="11">
        <v>4</v>
      </c>
      <c r="G11" s="5" t="s">
        <v>18</v>
      </c>
      <c r="H11" s="20">
        <v>200</v>
      </c>
    </row>
    <row r="12" spans="1:8" ht="15.75" thickTop="1" x14ac:dyDescent="0.25">
      <c r="A12" s="2" t="s">
        <v>13</v>
      </c>
      <c r="B12" s="11">
        <v>8</v>
      </c>
      <c r="G12" s="17" t="s">
        <v>22</v>
      </c>
      <c r="H12" s="18">
        <f xml:space="preserve"> (H7+H8+H9+H10+H11)</f>
        <v>10099.200000000001</v>
      </c>
    </row>
    <row r="13" spans="1:8" ht="15.75" thickBot="1" x14ac:dyDescent="0.3">
      <c r="A13" s="2" t="s">
        <v>14</v>
      </c>
      <c r="B13" s="11">
        <f>SUM(B11*B12)</f>
        <v>32</v>
      </c>
    </row>
    <row r="14" spans="1:8" ht="45.75" customHeight="1" thickBot="1" x14ac:dyDescent="0.3">
      <c r="A14" s="2" t="s">
        <v>6</v>
      </c>
      <c r="B14" s="11">
        <v>0</v>
      </c>
      <c r="G14" s="21" t="s">
        <v>23</v>
      </c>
      <c r="H14" s="22">
        <f xml:space="preserve"> (B20+H12)</f>
        <v>10624.342857142858</v>
      </c>
    </row>
    <row r="15" spans="1:8" x14ac:dyDescent="0.25">
      <c r="A15" s="2" t="s">
        <v>7</v>
      </c>
      <c r="B15" s="11">
        <v>0</v>
      </c>
    </row>
    <row r="16" spans="1:8" x14ac:dyDescent="0.25">
      <c r="A16" s="2" t="s">
        <v>8</v>
      </c>
      <c r="B16" s="11">
        <v>0</v>
      </c>
    </row>
    <row r="17" spans="1:2" x14ac:dyDescent="0.25">
      <c r="A17" s="2" t="s">
        <v>9</v>
      </c>
      <c r="B17" s="11">
        <f xml:space="preserve"> (B4/B5)*B13</f>
        <v>8752.3809523809523</v>
      </c>
    </row>
    <row r="18" spans="1:2" ht="60" x14ac:dyDescent="0.25">
      <c r="A18" s="4" t="s">
        <v>10</v>
      </c>
      <c r="B18" s="12">
        <f xml:space="preserve"> (B17*4%)</f>
        <v>350.09523809523807</v>
      </c>
    </row>
    <row r="19" spans="1:2" ht="30.75" thickBot="1" x14ac:dyDescent="0.3">
      <c r="A19" s="5" t="s">
        <v>11</v>
      </c>
      <c r="B19" s="13">
        <f xml:space="preserve"> (B17*2%)</f>
        <v>175.04761904761904</v>
      </c>
    </row>
    <row r="20" spans="1:2" ht="15.75" thickTop="1" x14ac:dyDescent="0.25">
      <c r="A20" s="15" t="s">
        <v>21</v>
      </c>
      <c r="B20" s="16">
        <f xml:space="preserve"> (B18+B19)</f>
        <v>525.14285714285711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2025-03-31T10:26:58Z</dcterms:modified>
</cp:coreProperties>
</file>