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8FD2A49-847F-4845-BAB6-7B97D06B6D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B12" i="1"/>
  <c r="B16" i="1" l="1"/>
  <c r="H11" i="1" l="1"/>
  <c r="B18" i="1"/>
  <c r="B17" i="1"/>
  <c r="B19" i="1" l="1"/>
  <c r="H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Primer je obrazovni profil koji u prvom razredu na učenju kroz rad provodi jedan dan nedeljno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Voditi računa o promeni ove osnovice, koja se uglavnom menja početkokm godine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Primer je urađen na 70% minimalne cene rada po satu</t>
        </r>
      </text>
    </comment>
    <comment ref="H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Ovo je trošak koji verovatno samo jednom ulazi u obračun, u smislu da se učeniku na početku školske godine obezbeđuje neophodna oprema</t>
        </r>
      </text>
    </comment>
    <comment ref="H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Samo ukoliko su priložene autobuske karte ili ukoliko prevoz nije već organizovan na neki drugi način.</t>
        </r>
      </text>
    </comment>
    <comment ref="B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Ukoliko data šifra ne prolazi, koristiti šifru 999 (Prihodi van radnog odnosa na koje se obaveze obračunavaju po posebnim pravilima).</t>
        </r>
      </text>
    </comment>
    <comment ref="H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Isplaćuje se u skladu sa aktom poslodavca. Može biti organizovano i na drugačiji način, na primer kroz kantinu</t>
        </r>
      </text>
    </comment>
    <comment ref="H1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Ugovara se kod privatne osiguravajuće kuće, ukoliko osiguranje nije već na neki drugi način obezbeđeno.</t>
        </r>
      </text>
    </comment>
    <comment ref="B11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Na osnovu Zakona o dualnom obrazovanju, učenik na učenju kroz rad može provesti najduže 8 sati dnevno, odnosno 24 sata nedeljno, a izuzetno može i do 30 sati nedeljno ako se nastava realizuje u bloku.</t>
        </r>
      </text>
    </comment>
    <comment ref="B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Ovaj broj predstavlja broj radnih sati u toku jednog meseca</t>
        </r>
      </text>
    </comment>
  </commentList>
</comments>
</file>

<file path=xl/sharedStrings.xml><?xml version="1.0" encoding="utf-8"?>
<sst xmlns="http://schemas.openxmlformats.org/spreadsheetml/2006/main" count="28" uniqueCount="28">
  <si>
    <t>Kada je period za koji se obračunava doprinos kraći od mesec dana, a ispunjeni su uslovi za primenu najniže mesečne osnovice doprinosa, obračun doprinosa vrši se na srazmeran iznos najniže mesečne osnovice doprinosa, koji se utvrđuje srazmerno sa brojem sati u odnosu na ukupan fond sati.</t>
  </si>
  <si>
    <t>1.4. Datum plaćanja</t>
  </si>
  <si>
    <t>1.2. Obračunski period</t>
  </si>
  <si>
    <t>1.1. Vrsta prijave</t>
  </si>
  <si>
    <t>3.6. Šifra vrste prihoda</t>
  </si>
  <si>
    <t>1 05 620 00 0</t>
  </si>
  <si>
    <t>3.9. Bruto prihod</t>
  </si>
  <si>
    <t>3.10 Osnovica poreza</t>
  </si>
  <si>
    <t>3.11. Porez</t>
  </si>
  <si>
    <t>3.12. Osnovica doprinosa</t>
  </si>
  <si>
    <t>3.13. Doprinosi za penzijsko i invalidsko osiguranje za slučaj invalidnosti i telesnog oštećenja po osnovu povrede na radu i profesionalne bolesti (4%)</t>
  </si>
  <si>
    <t>3.14 Doprinosi za zdravstveno osiguranje za slučaj povrede na radu i profesionalne bolesti (2%)</t>
  </si>
  <si>
    <t>3.7. Broj dana</t>
  </si>
  <si>
    <t>3.8. Broj sati</t>
  </si>
  <si>
    <t>3.8a Fond sati</t>
  </si>
  <si>
    <t>2. Sredstva i oprema za ličnu zaštitu na radu</t>
  </si>
  <si>
    <t>3. Naknada stvarnih troškova prevoza od škole do mesta izvođenja učenja kroz rad i nazad</t>
  </si>
  <si>
    <t>4. Naknada troškova ishrane u skladu sa optim aktom poslodavca</t>
  </si>
  <si>
    <t>5. Osiguranje za slučaj povrede tokom učenja kroz rad kod poslodavca</t>
  </si>
  <si>
    <t>Na osnovu članova 33. i 34. Zakona o dualnom obrazovanju, kompanija je dužna da učenika materijalno i finanasijski obezbedi, što podrazumeva stavke navedene u daljem tekstu</t>
  </si>
  <si>
    <t>Mesečna osnovica za plaćanje doprinosa</t>
  </si>
  <si>
    <t>UKUPNO:</t>
  </si>
  <si>
    <t>UKUPNO</t>
  </si>
  <si>
    <t>UKUPNI TROŠKOVI ZA JEDNOG UČENIKA NA DUALNOM OBRZOVANJU, NA MESEČNOM NIVOU:</t>
  </si>
  <si>
    <t xml:space="preserve">1. Naknada učeniku na učenju kroz rad </t>
  </si>
  <si>
    <t>01.2025.</t>
  </si>
  <si>
    <t>02.02.2025.</t>
  </si>
  <si>
    <t>Učenik je radio 32 sata u januaru 2025. godine (4 dana)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</si>
</sst>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2" fontId="0" fillId="0" borderId="3" xfId="0" applyNumberFormat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Fill="1" applyBorder="1"/>
    <xf numFmtId="2" fontId="0" fillId="0" borderId="7" xfId="0" applyNumberFormat="1" applyBorder="1"/>
    <xf numFmtId="0" fontId="0" fillId="0" borderId="2" xfId="0" applyFill="1" applyBorder="1" applyAlignment="1">
      <alignment wrapText="1"/>
    </xf>
    <xf numFmtId="4" fontId="0" fillId="0" borderId="7" xfId="0" applyNumberFormat="1" applyBorder="1"/>
    <xf numFmtId="4" fontId="0" fillId="2" borderId="3" xfId="0" applyNumberForma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1" fillId="0" borderId="5" xfId="0" applyFont="1" applyFill="1" applyBorder="1" applyAlignment="1">
      <alignment vertical="top" wrapText="1"/>
    </xf>
    <xf numFmtId="2" fontId="1" fillId="0" borderId="6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F5" sqref="F5"/>
    </sheetView>
  </sheetViews>
  <sheetFormatPr defaultRowHeight="14.5" x14ac:dyDescent="0.35"/>
  <cols>
    <col min="1" max="1" width="45.81640625" customWidth="1"/>
    <col min="2" max="2" width="11.7265625" bestFit="1" customWidth="1"/>
    <col min="7" max="7" width="35.7265625" bestFit="1" customWidth="1"/>
    <col min="8" max="8" width="10.1796875" bestFit="1" customWidth="1"/>
  </cols>
  <sheetData>
    <row r="1" spans="1:8" ht="102.5" thickTop="1" thickBot="1" x14ac:dyDescent="0.4">
      <c r="A1" s="8" t="s">
        <v>0</v>
      </c>
      <c r="G1" s="9" t="s">
        <v>19</v>
      </c>
    </row>
    <row r="2" spans="1:8" ht="15" thickTop="1" x14ac:dyDescent="0.35"/>
    <row r="3" spans="1:8" x14ac:dyDescent="0.35">
      <c r="A3" t="s">
        <v>27</v>
      </c>
    </row>
    <row r="4" spans="1:8" x14ac:dyDescent="0.35">
      <c r="A4" t="s">
        <v>20</v>
      </c>
      <c r="B4" s="10">
        <v>45950</v>
      </c>
    </row>
    <row r="5" spans="1:8" ht="15" thickBot="1" x14ac:dyDescent="0.4"/>
    <row r="6" spans="1:8" ht="15" thickTop="1" x14ac:dyDescent="0.35">
      <c r="A6" s="1" t="s">
        <v>3</v>
      </c>
      <c r="B6" s="1">
        <v>1</v>
      </c>
      <c r="G6" s="6" t="s">
        <v>24</v>
      </c>
      <c r="H6" s="14">
        <f>SUM(B12*215.6)</f>
        <v>6899.2</v>
      </c>
    </row>
    <row r="7" spans="1:8" ht="29" x14ac:dyDescent="0.35">
      <c r="A7" s="2" t="s">
        <v>2</v>
      </c>
      <c r="B7" s="3" t="s">
        <v>25</v>
      </c>
      <c r="G7" s="7" t="s">
        <v>15</v>
      </c>
      <c r="H7" s="19">
        <v>1000</v>
      </c>
    </row>
    <row r="8" spans="1:8" ht="43.5" x14ac:dyDescent="0.35">
      <c r="A8" s="2" t="s">
        <v>1</v>
      </c>
      <c r="B8" s="3" t="s">
        <v>26</v>
      </c>
      <c r="G8" s="7" t="s">
        <v>16</v>
      </c>
      <c r="H8" s="19">
        <v>1000</v>
      </c>
    </row>
    <row r="9" spans="1:8" ht="29" x14ac:dyDescent="0.35">
      <c r="A9" s="2" t="s">
        <v>4</v>
      </c>
      <c r="B9" s="3" t="s">
        <v>5</v>
      </c>
      <c r="G9" s="7" t="s">
        <v>17</v>
      </c>
      <c r="H9" s="19">
        <v>1000</v>
      </c>
    </row>
    <row r="10" spans="1:8" ht="29.5" thickBot="1" x14ac:dyDescent="0.4">
      <c r="A10" s="2" t="s">
        <v>12</v>
      </c>
      <c r="B10" s="11">
        <v>4</v>
      </c>
      <c r="G10" s="5" t="s">
        <v>18</v>
      </c>
      <c r="H10" s="20">
        <v>200</v>
      </c>
    </row>
    <row r="11" spans="1:8" ht="15" thickTop="1" x14ac:dyDescent="0.35">
      <c r="A11" s="2" t="s">
        <v>13</v>
      </c>
      <c r="B11" s="11">
        <v>8</v>
      </c>
      <c r="G11" s="17" t="s">
        <v>22</v>
      </c>
      <c r="H11" s="18">
        <f xml:space="preserve"> (H6+H7+H8+H9+H10)</f>
        <v>10099.200000000001</v>
      </c>
    </row>
    <row r="12" spans="1:8" ht="15" thickBot="1" x14ac:dyDescent="0.4">
      <c r="A12" s="2" t="s">
        <v>14</v>
      </c>
      <c r="B12" s="11">
        <f>SUM(B10*B11)</f>
        <v>32</v>
      </c>
    </row>
    <row r="13" spans="1:8" ht="45.75" customHeight="1" thickBot="1" x14ac:dyDescent="0.4">
      <c r="A13" s="2" t="s">
        <v>6</v>
      </c>
      <c r="B13" s="11">
        <v>0</v>
      </c>
      <c r="G13" s="21" t="s">
        <v>23</v>
      </c>
      <c r="H13" s="22">
        <f xml:space="preserve"> (B19+H11)</f>
        <v>10788.45</v>
      </c>
    </row>
    <row r="14" spans="1:8" x14ac:dyDescent="0.35">
      <c r="A14" s="2" t="s">
        <v>7</v>
      </c>
      <c r="B14" s="11">
        <v>0</v>
      </c>
    </row>
    <row r="15" spans="1:8" x14ac:dyDescent="0.35">
      <c r="A15" s="2" t="s">
        <v>8</v>
      </c>
      <c r="B15" s="11">
        <v>0</v>
      </c>
    </row>
    <row r="16" spans="1:8" x14ac:dyDescent="0.35">
      <c r="A16" s="2" t="s">
        <v>9</v>
      </c>
      <c r="B16" s="11">
        <f xml:space="preserve"> (B4/B12)*B11</f>
        <v>11487.5</v>
      </c>
    </row>
    <row r="17" spans="1:2" ht="43.5" x14ac:dyDescent="0.35">
      <c r="A17" s="4" t="s">
        <v>10</v>
      </c>
      <c r="B17" s="12">
        <f xml:space="preserve"> (B16*4%)</f>
        <v>459.5</v>
      </c>
    </row>
    <row r="18" spans="1:2" ht="29.5" thickBot="1" x14ac:dyDescent="0.4">
      <c r="A18" s="5" t="s">
        <v>11</v>
      </c>
      <c r="B18" s="13">
        <f xml:space="preserve"> (B16*2%)</f>
        <v>229.75</v>
      </c>
    </row>
    <row r="19" spans="1:2" ht="15" thickTop="1" x14ac:dyDescent="0.35">
      <c r="A19" s="15" t="s">
        <v>21</v>
      </c>
      <c r="B19" s="16">
        <f xml:space="preserve"> (B17+B18)</f>
        <v>689.25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2025-01-10T07:53:09Z</dcterms:modified>
</cp:coreProperties>
</file>